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ربارهٔ این فایل" sheetId="1" state="visible" r:id="rId1"/>
    <sheet name="سود سفارش" sheetId="2" state="visible" r:id="rId2"/>
    <sheet name="بودجه بازاریابی" sheetId="3" state="visible" r:id="rId3"/>
    <sheet name="نمونهٔ فرض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Tahoma"/>
      <b val="1"/>
      <sz val="13"/>
    </font>
    <font>
      <name val="Tahoma"/>
      <b val="1"/>
      <sz val="10"/>
    </font>
    <font>
      <name val="Tahoma"/>
      <sz val="10"/>
    </font>
    <font>
      <name val="Tahoma"/>
      <b val="1"/>
      <color rgb="00FFFFFF"/>
      <sz val="10"/>
    </font>
    <font>
      <name val="Tahoma"/>
      <i val="1"/>
      <color rgb="006B7280"/>
      <sz val="9"/>
    </font>
    <font>
      <name val="Tahoma"/>
      <b val="1"/>
      <color rgb="009A3412"/>
      <sz val="10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3" fontId="3" fillId="3" borderId="1" pivotButton="0" quotePrefix="0" xfId="0"/>
    <xf numFmtId="164" fontId="3" fillId="3" borderId="1" pivotButton="0" quotePrefix="0" xfId="0"/>
    <xf numFmtId="3" fontId="3" fillId="0" borderId="1" pivotButton="0" quotePrefix="0" xfId="0"/>
    <xf numFmtId="0" fontId="2" fillId="4" borderId="1" applyAlignment="1" pivotButton="0" quotePrefix="0" xfId="0">
      <alignment horizontal="right" vertical="top" wrapText="1"/>
    </xf>
    <xf numFmtId="3" fontId="2" fillId="0" borderId="1" pivotButton="0" quotePrefix="0" xfId="0"/>
    <xf numFmtId="164" fontId="2" fillId="0" borderId="1" pivotButton="0" quotePrefix="0" xfId="0"/>
    <xf numFmtId="164" fontId="3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4" fontId="3" fillId="0" borderId="1" pivotButton="0" quotePrefix="0" xfId="0"/>
    <xf numFmtId="4" fontId="2" fillId="0" borderId="1" pivotButton="0" quotePrefix="0" xfId="0"/>
    <xf numFmtId="0" fontId="6" fillId="0" borderId="0" applyAlignment="1" pivotButton="0" quotePrefix="0" xfId="0">
      <alignment horizontal="right" vertical="top" wrapText="1"/>
    </xf>
    <xf numFmtId="0" fontId="3" fillId="3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دربارهٔ این فایل</t>
        </is>
      </c>
    </row>
    <row r="3">
      <c r="A3" s="2" t="inlineStr">
        <is>
          <t>عنوان</t>
        </is>
      </c>
      <c r="B3" s="3" t="inlineStr">
        <is>
          <t>قالب محاسبه سود سفارش و بودجه بازاریابی</t>
        </is>
      </c>
    </row>
    <row r="4">
      <c r="A4" s="2" t="inlineStr">
        <is>
          <t>نسخه</t>
        </is>
      </c>
      <c r="B4" s="3" t="inlineStr">
        <is>
          <t>۱٫۰</t>
        </is>
      </c>
    </row>
    <row r="5">
      <c r="A5" s="2" t="inlineStr">
        <is>
          <t>تاریخ ساخت</t>
        </is>
      </c>
      <c r="B5" s="3" t="inlineStr">
        <is>
          <t>۲۸ شهریور ۱۴۰۵</t>
        </is>
      </c>
    </row>
    <row r="6">
      <c r="A6" s="2" t="inlineStr">
        <is>
          <t>منبع</t>
        </is>
      </c>
      <c r="B6" s="3" t="inlineStr">
        <is>
          <t>khavarzadeh.com</t>
        </is>
      </c>
    </row>
    <row r="7">
      <c r="A7" s="2" t="inlineStr">
        <is>
          <t>شرایط استفاده</t>
        </is>
      </c>
      <c r="B7" s="3" t="inlineStr">
        <is>
          <t>استفادهٔ آزاد با ذکر منبع، بازفروش ممنوع</t>
        </is>
      </c>
    </row>
    <row r="8">
      <c r="A8" s="2" t="inlineStr">
        <is>
          <t>توجه</t>
        </is>
      </c>
      <c r="B8" s="3" t="inlineStr">
        <is>
          <t>مثال فرضی: همهٔ اعداد برگهٔ «نمونهٔ فرضی» ساختگی‌اند و فقط برای نشان‌دادن فرمول‌ها آمده‌اند؛ از هیچ کسب‌وکار واقعی نیامده‌اند و مبنای هیچ ادعایی نیستند.</t>
        </is>
      </c>
    </row>
    <row r="9">
      <c r="A9" s="2" t="inlineStr">
        <is>
          <t>ورودی‌ها</t>
        </is>
      </c>
      <c r="B9" s="3" t="inlineStr">
        <is>
          <t>سلول‌های زردرنگ ورودی‌اند؛ سلول‌های بدون رنگ فرمول دارند و نباید دستی پر شوند.</t>
        </is>
      </c>
    </row>
    <row r="10">
      <c r="A10" s="2" t="inlineStr">
        <is>
          <t>یادداشت</t>
        </is>
      </c>
      <c r="B10" s="3" t="inlineStr">
        <is>
          <t>دو ساده‌سازی نسبت به ابزار آنلاین «سود واقعی سفارش»: (۱) هزینهٔ ارسال پرداختی به پیک برابر هزینهٔ ارسال دریافتی از مشتری فرض شده، پس ارسال فقط کارمزد درگاه می‌گذارد؛ (۲) هزینهٔ تبلیغ هر سفارش و کارمزد ثابت پلتفرم ورودی جداگانه ندارند و باید در «سایر هزینه‌های متغیر» بیایند. قیمت سربه‌سر در دو سطر آمده: پیش از مرجوعی (K + g·S_c) ÷ (1 − c − g) و پس از مرجوعی که همان تعریف ابزار آنلاین است.</t>
        </is>
      </c>
    </row>
    <row r="12" ht="30" customHeight="1">
      <c r="A12" s="4" t="inlineStr">
        <is>
          <t>برگه</t>
        </is>
      </c>
      <c r="B12" s="4" t="inlineStr">
        <is>
          <t>چه چیزی در آن است</t>
        </is>
      </c>
    </row>
    <row r="13">
      <c r="A13" s="5" t="inlineStr">
        <is>
          <t>سود سفارش</t>
        </is>
      </c>
      <c r="B13" s="6" t="inlineStr">
        <is>
          <t>ورودی‌های یک سفارش و محاسبهٔ سود مشارکت، حاشیه و قیمت سربه‌سر.</t>
        </is>
      </c>
    </row>
    <row r="14">
      <c r="A14" s="5" t="inlineStr">
        <is>
          <t>بودجه بازاریابی</t>
        </is>
      </c>
      <c r="B14" s="6" t="inlineStr">
        <is>
          <t>هشت ردیف کانال با بودجه، CAC، سفارش و سود مشارکت مورد انتظار و ROI.</t>
        </is>
      </c>
    </row>
    <row r="15">
      <c r="A15" s="5" t="inlineStr">
        <is>
          <t>نمونهٔ فرضی</t>
        </is>
      </c>
      <c r="B15" s="6" t="inlineStr">
        <is>
          <t>یک محصول و چند کانال فرضی با اعداد ساختگی.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0" customWidth="1" min="3" max="3"/>
  </cols>
  <sheetData>
    <row r="1">
      <c r="A1" s="1" t="inlineStr">
        <is>
          <t>سود مشارکت یک سفارش</t>
        </is>
      </c>
    </row>
    <row r="2">
      <c r="A2" s="7" t="inlineStr">
        <is>
          <t>ده سلول زرد را پر کنید؛ نرخ‌ها اعشاری (۰٫۰۹ = ۹٪).</t>
        </is>
      </c>
    </row>
    <row r="3" ht="30" customHeight="1">
      <c r="A3" s="4" t="inlineStr">
        <is>
          <t>ورودی</t>
        </is>
      </c>
      <c r="B3" s="4" t="inlineStr">
        <is>
          <t>مقدار</t>
        </is>
      </c>
      <c r="C3" s="4" t="inlineStr">
        <is>
          <t>توضیح</t>
        </is>
      </c>
    </row>
    <row r="4">
      <c r="A4" s="6" t="inlineStr">
        <is>
          <t>قیمت فروش (P)</t>
        </is>
      </c>
      <c r="B4" s="8" t="n"/>
      <c r="C4" s="3" t="inlineStr">
        <is>
          <t>قیمت روی برچسب، پیش از تخفیف.</t>
        </is>
      </c>
    </row>
    <row r="5">
      <c r="A5" s="6" t="inlineStr">
        <is>
          <t>تخفیف (D)</t>
        </is>
      </c>
      <c r="B5" s="8" t="n"/>
      <c r="C5" s="3" t="inlineStr">
        <is>
          <t>تخفیف این سفارش به تومان.</t>
        </is>
      </c>
    </row>
    <row r="6">
      <c r="A6" s="6" t="inlineStr">
        <is>
          <t>هزینهٔ ارسال دریافتی از مشتری (S_c)</t>
        </is>
      </c>
      <c r="B6" s="8" t="n"/>
      <c r="C6" s="3" t="inlineStr">
        <is>
          <t>مبلغی که بابت ارسال از مشتری می‌گیرید و عیناً به پیک می‌دهید؛ فقط کارمزد درگاه روی آن می‌ماند.</t>
        </is>
      </c>
    </row>
    <row r="7">
      <c r="A7" s="6" t="inlineStr">
        <is>
          <t>بهای تمام‌شدهٔ کالا</t>
        </is>
      </c>
      <c r="B7" s="8" t="n"/>
      <c r="C7" s="3" t="inlineStr">
        <is>
          <t>قیمت خرید یا تولید همین یک واحد.</t>
        </is>
      </c>
    </row>
    <row r="8">
      <c r="A8" s="6" t="inlineStr">
        <is>
          <t>بسته‌بندی و سایر هزینه‌های متغیر</t>
        </is>
      </c>
      <c r="B8" s="8" t="n"/>
      <c r="C8" s="3" t="inlineStr">
        <is>
          <t>هر هزینه‌ای که با همین سفارش می‌آید و می‌رود؛ هزینهٔ ثابت اینجا نیست.</t>
        </is>
      </c>
    </row>
    <row r="9">
      <c r="A9" s="6" t="inlineStr">
        <is>
          <t>نرخ کمیسیون بازارگاه (c)</t>
        </is>
      </c>
      <c r="B9" s="9" t="n"/>
      <c r="C9" s="3" t="inlineStr">
        <is>
          <t>روی درآمد خالص محاسبه می‌شود؛ 0.09 یعنی ۹٪.</t>
        </is>
      </c>
    </row>
    <row r="10">
      <c r="A10" s="6" t="inlineStr">
        <is>
          <t>نرخ کارمزد درگاه (g)</t>
        </is>
      </c>
      <c r="B10" s="9" t="n"/>
      <c r="C10" s="3" t="inlineStr">
        <is>
          <t>روی کل مبلغ وصول‌شده (درآمد خالص + ارسال دریافتی).</t>
        </is>
      </c>
    </row>
    <row r="11">
      <c r="A11" s="6" t="inlineStr">
        <is>
          <t>نرخ مرجوعی (r)</t>
        </is>
      </c>
      <c r="B11" s="9" t="n"/>
      <c r="C11" s="3" t="inlineStr">
        <is>
          <t>سهم سفارش‌هایی که برمی‌گردند؛ 0.05 یعنی ۵٪.</t>
        </is>
      </c>
    </row>
    <row r="12">
      <c r="A12" s="6" t="inlineStr">
        <is>
          <t>سهم بازیافت کالا در مرجوعی</t>
        </is>
      </c>
      <c r="B12" s="9" t="n"/>
      <c r="C12" s="3" t="inlineStr">
        <is>
          <t>چه سهمی از بهای تمام‌شدهٔ کالای برگشتی دوباره قابل فروش است؛ 1 یعنی همه.</t>
        </is>
      </c>
    </row>
    <row r="13">
      <c r="A13" s="6" t="inlineStr">
        <is>
          <t>هزینهٔ لجستیک هر مرجوعی (L)</t>
        </is>
      </c>
      <c r="B13" s="8" t="n"/>
      <c r="C13" s="3" t="inlineStr">
        <is>
          <t>هزینهٔ برگشت و بررسی یک سفارش مرجوعی.</t>
        </is>
      </c>
    </row>
    <row r="14"/>
    <row r="15" ht="30" customHeight="1">
      <c r="A15" s="4" t="inlineStr">
        <is>
          <t>محاسبه</t>
        </is>
      </c>
      <c r="B15" s="4" t="inlineStr">
        <is>
          <t>مقدار</t>
        </is>
      </c>
      <c r="C15" s="4" t="inlineStr">
        <is>
          <t>فرمول</t>
        </is>
      </c>
    </row>
    <row r="16">
      <c r="A16" s="6" t="inlineStr">
        <is>
          <t>درآمد خالص (S)</t>
        </is>
      </c>
      <c r="B16" s="10">
        <f>IF(B4="","",B4-B5)</f>
        <v/>
      </c>
      <c r="C16" s="3" t="inlineStr">
        <is>
          <t>S = P − D</t>
        </is>
      </c>
    </row>
    <row r="17">
      <c r="A17" s="6" t="inlineStr">
        <is>
          <t>مبلغ وصول‌شده</t>
        </is>
      </c>
      <c r="B17" s="10">
        <f>IF(B16="","",B16+B6)</f>
        <v/>
      </c>
      <c r="C17" s="3" t="inlineStr">
        <is>
          <t>S + S_c</t>
        </is>
      </c>
    </row>
    <row r="18">
      <c r="A18" s="6" t="inlineStr">
        <is>
          <t>کمیسیون بازارگاه</t>
        </is>
      </c>
      <c r="B18" s="10">
        <f>IF(B16="","",B9*B16)</f>
        <v/>
      </c>
      <c r="C18" s="3" t="inlineStr">
        <is>
          <t>c × S</t>
        </is>
      </c>
    </row>
    <row r="19">
      <c r="A19" s="6" t="inlineStr">
        <is>
          <t>کارمزد درگاه</t>
        </is>
      </c>
      <c r="B19" s="10">
        <f>IF(B16="","",B10*B17)</f>
        <v/>
      </c>
      <c r="C19" s="3" t="inlineStr">
        <is>
          <t>g × (S + S_c)</t>
        </is>
      </c>
    </row>
    <row r="20">
      <c r="A20" s="6" t="inlineStr">
        <is>
          <t>هزینهٔ متغیر سفارش (K)</t>
        </is>
      </c>
      <c r="B20" s="10">
        <f>IF(B16="","",B7+B8)</f>
        <v/>
      </c>
      <c r="C20" s="3" t="inlineStr">
        <is>
          <t>بهای تمام‌شده + سایر متغیر</t>
        </is>
      </c>
    </row>
    <row r="21">
      <c r="A21" s="6" t="inlineStr">
        <is>
          <t>سود مشارکت پیش از مرجوعی</t>
        </is>
      </c>
      <c r="B21" s="10">
        <f>IF(B16="","",B16-B18-B19-B20)</f>
        <v/>
      </c>
      <c r="C21" s="3" t="inlineStr">
        <is>
          <t>S − c·S − g·(S + S_c) − K</t>
        </is>
      </c>
    </row>
    <row r="22">
      <c r="A22" s="6" t="inlineStr">
        <is>
          <t>مرجوعی: درآمد از دست‌رفته</t>
        </is>
      </c>
      <c r="B22" s="10">
        <f>IF(B16="","",B11*B16)</f>
        <v/>
      </c>
      <c r="C22" s="3" t="inlineStr">
        <is>
          <t>r × S — فرض ساده‌کننده: کمیسیون و کارمزد پس داده نمی‌شود؛ اگر بازارگاه شما پس می‌دهد، این سطر را r × (S − کمیسیون) کنید.</t>
        </is>
      </c>
    </row>
    <row r="23">
      <c r="A23" s="6" t="inlineStr">
        <is>
          <t>مرجوعی: کالای بازیافت‌شده</t>
        </is>
      </c>
      <c r="B23" s="10">
        <f>IF(B16="","",B11*B12*B7)</f>
        <v/>
      </c>
      <c r="C23" s="3" t="inlineStr">
        <is>
          <t>r × سهم بازیافت × بهای تمام‌شده (به سود برمی‌گردد)</t>
        </is>
      </c>
    </row>
    <row r="24">
      <c r="A24" s="6" t="inlineStr">
        <is>
          <t>مرجوعی: لجستیک برگشت</t>
        </is>
      </c>
      <c r="B24" s="10">
        <f>IF(B16="","",B11*B13)</f>
        <v/>
      </c>
      <c r="C24" s="3" t="inlineStr">
        <is>
          <t>r × L</t>
        </is>
      </c>
    </row>
    <row r="25">
      <c r="A25" s="11" t="inlineStr">
        <is>
          <t>سود مشارکت مورد انتظار هر سفارش</t>
        </is>
      </c>
      <c r="B25" s="12">
        <f>IF(B16="","",B21-B22+B23-B24)</f>
        <v/>
      </c>
      <c r="C25" s="3" t="inlineStr">
        <is>
          <t>پیش از مرجوعی − از دست‌رفته + بازیافت − لجستیک</t>
        </is>
      </c>
    </row>
    <row r="26">
      <c r="A26" s="11" t="inlineStr">
        <is>
          <t>حاشیهٔ مشارکت</t>
        </is>
      </c>
      <c r="B26" s="13">
        <f>IFERROR(B25/B16,"")</f>
        <v/>
      </c>
      <c r="C26" s="3" t="inlineStr">
        <is>
          <t>سود مشارکت ÷ درآمد خالص</t>
        </is>
      </c>
    </row>
    <row r="27">
      <c r="A27" s="11" t="inlineStr">
        <is>
          <t>قیمت سربه‌سر (درآمد خالص، پیش از مرجوعی)</t>
        </is>
      </c>
      <c r="B27" s="12">
        <f>IFERROR((B20+B10*B6)/(1-B9-B10),"")</f>
        <v/>
      </c>
      <c r="C27" s="3" t="inlineStr">
        <is>
          <t>(K + g·S_c) ÷ (1 − c − g) — درآمد خالصی که سود مشارکت پیش از مرجوعی را صفر می‌کند</t>
        </is>
      </c>
    </row>
    <row r="28">
      <c r="A28" s="11" t="inlineStr">
        <is>
          <t>قیمت سربه‌سر (درآمد خالص، پس از مرجوعی)</t>
        </is>
      </c>
      <c r="B28" s="12">
        <f>IFERROR((B20+B10*B6+B11*B13-B11*B12*B7)/(1-B9-B10-B11),"")</f>
        <v/>
      </c>
      <c r="C28" s="3" t="inlineStr">
        <is>
          <t>(K + g·S_c + r·L − r·بازیافت·بهای تمام‌شده) ÷ (1 − c − g − r) — درآمد خالصی که سود مشارکت مورد انتظار را صفر می‌کند؛ همان تعریف ابزار آنلاین سایت</t>
        </is>
      </c>
    </row>
    <row r="29">
      <c r="A29" s="6" t="inlineStr">
        <is>
          <t>فاصله تا سربه‌سر (پس از مرجوعی)</t>
        </is>
      </c>
      <c r="B29" s="14">
        <f>IFERROR((B16-B28)/B16,"")</f>
        <v/>
      </c>
      <c r="C29" s="3" t="inlineStr">
        <is>
          <t>(S − سربه‌سر پس از مرجوعی) ÷ S؛ منفی یعنی زیر سربه‌سر می‌فروشید.</t>
        </is>
      </c>
    </row>
    <row r="31">
      <c r="A31" s="7" t="inlineStr">
        <is>
          <t>ساده‌سازی نسبت به ابزار آنلاین: هزینهٔ ارسال پرداختی به پیک برابر ارسال دریافتی از مشتری فرض شده (عبور کامل)؛ هزینهٔ تبلیغ هر سفارش و کارمزد ثابت پلتفرم ورودی جداگانه ندارند — اگر دارید، به «بسته‌بندی و سایر هزینه‌های متغیر» اضافه کنید.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6" customWidth="1" min="4" max="4"/>
    <col width="14" customWidth="1" min="5" max="5"/>
    <col width="14" customWidth="1" min="6" max="6"/>
    <col width="22" customWidth="1" min="7" max="7"/>
    <col width="24" customWidth="1" min="8" max="8"/>
    <col width="10" customWidth="1" min="9" max="9"/>
    <col width="14" customWidth="1" min="10" max="10"/>
  </cols>
  <sheetData>
    <row r="1">
      <c r="A1" s="1" t="inlineStr">
        <is>
          <t>بودجهٔ بازاریابی به تفکیک کانال</t>
        </is>
      </c>
    </row>
    <row r="2">
      <c r="A2" s="7" t="inlineStr">
        <is>
          <t>سلول‌های زرد ورودی‌اند؛ سفارش، سود مشارکت و ROI با فرمول ساخته می‌شوند.</t>
        </is>
      </c>
    </row>
    <row r="4" ht="30" customHeight="1">
      <c r="A4" s="4" t="inlineStr">
        <is>
          <t>کانال</t>
        </is>
      </c>
      <c r="B4" s="4" t="inlineStr">
        <is>
          <t>بودجه (تومان)</t>
        </is>
      </c>
      <c r="C4" s="4" t="inlineStr">
        <is>
          <t>CAC مورد انتظار (تومان)</t>
        </is>
      </c>
      <c r="D4" s="4" t="inlineStr">
        <is>
          <t>مشتری جدید مورد انتظار</t>
        </is>
      </c>
      <c r="E4" s="4" t="inlineStr">
        <is>
          <t>سفارش به ازای هر مشتری</t>
        </is>
      </c>
      <c r="F4" s="4" t="inlineStr">
        <is>
          <t>سفارش مورد انتظار</t>
        </is>
      </c>
      <c r="G4" s="4" t="inlineStr">
        <is>
          <t>سود مشارکت هر سفارش (تومان)</t>
        </is>
      </c>
      <c r="H4" s="4" t="inlineStr">
        <is>
          <t>سود مشارکت مورد انتظار (تومان)</t>
        </is>
      </c>
      <c r="I4" s="4" t="inlineStr">
        <is>
          <t>ROI</t>
        </is>
      </c>
      <c r="J4" s="4" t="inlineStr">
        <is>
          <t>بازگشت هر تومان</t>
        </is>
      </c>
    </row>
    <row r="5">
      <c r="A5" s="15" t="n"/>
      <c r="B5" s="8" t="n"/>
      <c r="C5" s="8" t="n"/>
      <c r="D5" s="10">
        <f>IFERROR(B5/C5,"")</f>
        <v/>
      </c>
      <c r="E5" s="16" t="n"/>
      <c r="F5" s="10">
        <f>IF(D5="","",D5*E5)</f>
        <v/>
      </c>
      <c r="G5" s="10">
        <f>IF(A5="","",'سود سفارش'!B25)</f>
        <v/>
      </c>
      <c r="H5" s="10">
        <f>IF(F5="","",F5*G5)</f>
        <v/>
      </c>
      <c r="I5" s="14">
        <f>IFERROR((H5-B5)/B5,"")</f>
        <v/>
      </c>
      <c r="J5" s="17">
        <f>IFERROR(H5/B5,"")</f>
        <v/>
      </c>
    </row>
    <row r="6">
      <c r="A6" s="15" t="n"/>
      <c r="B6" s="8" t="n"/>
      <c r="C6" s="8" t="n"/>
      <c r="D6" s="10">
        <f>IFERROR(B6/C6,"")</f>
        <v/>
      </c>
      <c r="E6" s="16" t="n"/>
      <c r="F6" s="10">
        <f>IF(D6="","",D6*E6)</f>
        <v/>
      </c>
      <c r="G6" s="10">
        <f>IF(A6="","",'سود سفارش'!B25)</f>
        <v/>
      </c>
      <c r="H6" s="10">
        <f>IF(F6="","",F6*G6)</f>
        <v/>
      </c>
      <c r="I6" s="14">
        <f>IFERROR((H6-B6)/B6,"")</f>
        <v/>
      </c>
      <c r="J6" s="17">
        <f>IFERROR(H6/B6,"")</f>
        <v/>
      </c>
    </row>
    <row r="7">
      <c r="A7" s="15" t="n"/>
      <c r="B7" s="8" t="n"/>
      <c r="C7" s="8" t="n"/>
      <c r="D7" s="10">
        <f>IFERROR(B7/C7,"")</f>
        <v/>
      </c>
      <c r="E7" s="16" t="n"/>
      <c r="F7" s="10">
        <f>IF(D7="","",D7*E7)</f>
        <v/>
      </c>
      <c r="G7" s="10">
        <f>IF(A7="","",'سود سفارش'!B25)</f>
        <v/>
      </c>
      <c r="H7" s="10">
        <f>IF(F7="","",F7*G7)</f>
        <v/>
      </c>
      <c r="I7" s="14">
        <f>IFERROR((H7-B7)/B7,"")</f>
        <v/>
      </c>
      <c r="J7" s="17">
        <f>IFERROR(H7/B7,"")</f>
        <v/>
      </c>
    </row>
    <row r="8">
      <c r="A8" s="15" t="n"/>
      <c r="B8" s="8" t="n"/>
      <c r="C8" s="8" t="n"/>
      <c r="D8" s="10">
        <f>IFERROR(B8/C8,"")</f>
        <v/>
      </c>
      <c r="E8" s="16" t="n"/>
      <c r="F8" s="10">
        <f>IF(D8="","",D8*E8)</f>
        <v/>
      </c>
      <c r="G8" s="10">
        <f>IF(A8="","",'سود سفارش'!B25)</f>
        <v/>
      </c>
      <c r="H8" s="10">
        <f>IF(F8="","",F8*G8)</f>
        <v/>
      </c>
      <c r="I8" s="14">
        <f>IFERROR((H8-B8)/B8,"")</f>
        <v/>
      </c>
      <c r="J8" s="17">
        <f>IFERROR(H8/B8,"")</f>
        <v/>
      </c>
    </row>
    <row r="9">
      <c r="A9" s="15" t="n"/>
      <c r="B9" s="8" t="n"/>
      <c r="C9" s="8" t="n"/>
      <c r="D9" s="10">
        <f>IFERROR(B9/C9,"")</f>
        <v/>
      </c>
      <c r="E9" s="16" t="n"/>
      <c r="F9" s="10">
        <f>IF(D9="","",D9*E9)</f>
        <v/>
      </c>
      <c r="G9" s="10">
        <f>IF(A9="","",'سود سفارش'!B25)</f>
        <v/>
      </c>
      <c r="H9" s="10">
        <f>IF(F9="","",F9*G9)</f>
        <v/>
      </c>
      <c r="I9" s="14">
        <f>IFERROR((H9-B9)/B9,"")</f>
        <v/>
      </c>
      <c r="J9" s="17">
        <f>IFERROR(H9/B9,"")</f>
        <v/>
      </c>
    </row>
    <row r="10">
      <c r="A10" s="15" t="n"/>
      <c r="B10" s="8" t="n"/>
      <c r="C10" s="8" t="n"/>
      <c r="D10" s="10">
        <f>IFERROR(B10/C10,"")</f>
        <v/>
      </c>
      <c r="E10" s="16" t="n"/>
      <c r="F10" s="10">
        <f>IF(D10="","",D10*E10)</f>
        <v/>
      </c>
      <c r="G10" s="10">
        <f>IF(A10="","",'سود سفارش'!B25)</f>
        <v/>
      </c>
      <c r="H10" s="10">
        <f>IF(F10="","",F10*G10)</f>
        <v/>
      </c>
      <c r="I10" s="14">
        <f>IFERROR((H10-B10)/B10,"")</f>
        <v/>
      </c>
      <c r="J10" s="17">
        <f>IFERROR(H10/B10,"")</f>
        <v/>
      </c>
    </row>
    <row r="11">
      <c r="A11" s="15" t="n"/>
      <c r="B11" s="8" t="n"/>
      <c r="C11" s="8" t="n"/>
      <c r="D11" s="10">
        <f>IFERROR(B11/C11,"")</f>
        <v/>
      </c>
      <c r="E11" s="16" t="n"/>
      <c r="F11" s="10">
        <f>IF(D11="","",D11*E11)</f>
        <v/>
      </c>
      <c r="G11" s="10">
        <f>IF(A11="","",'سود سفارش'!B25)</f>
        <v/>
      </c>
      <c r="H11" s="10">
        <f>IF(F11="","",F11*G11)</f>
        <v/>
      </c>
      <c r="I11" s="14">
        <f>IFERROR((H11-B11)/B11,"")</f>
        <v/>
      </c>
      <c r="J11" s="17">
        <f>IFERROR(H11/B11,"")</f>
        <v/>
      </c>
    </row>
    <row r="12">
      <c r="A12" s="15" t="n"/>
      <c r="B12" s="8" t="n"/>
      <c r="C12" s="8" t="n"/>
      <c r="D12" s="10">
        <f>IFERROR(B12/C12,"")</f>
        <v/>
      </c>
      <c r="E12" s="16" t="n"/>
      <c r="F12" s="10">
        <f>IF(D12="","",D12*E12)</f>
        <v/>
      </c>
      <c r="G12" s="10">
        <f>IF(A12="","",'سود سفارش'!B25)</f>
        <v/>
      </c>
      <c r="H12" s="10">
        <f>IF(F12="","",F12*G12)</f>
        <v/>
      </c>
      <c r="I12" s="14">
        <f>IFERROR((H12-B12)/B12,"")</f>
        <v/>
      </c>
      <c r="J12" s="17">
        <f>IFERROR(H12/B12,"")</f>
        <v/>
      </c>
    </row>
    <row r="13">
      <c r="A13" s="11" t="inlineStr">
        <is>
          <t>جمع</t>
        </is>
      </c>
      <c r="B13" s="12">
        <f>IF(COUNT(B5:B12)=0,"",SUM(B5:B12))</f>
        <v/>
      </c>
      <c r="C13" s="10">
        <f>IFERROR(B13/D13,"")</f>
        <v/>
      </c>
      <c r="D13" s="12">
        <f>IF(COUNT(D5:D12)=0,"",SUM(D5:D12))</f>
        <v/>
      </c>
      <c r="F13" s="12">
        <f>IF(COUNT(F5:F12)=0,"",SUM(F5:F12))</f>
        <v/>
      </c>
      <c r="H13" s="12">
        <f>IF(COUNT(H5:H12)=0,"",SUM(H5:H12))</f>
        <v/>
      </c>
      <c r="I13" s="13">
        <f>IFERROR((H13-B13)/B13,"")</f>
        <v/>
      </c>
      <c r="J13" s="18">
        <f>IFERROR(H13/B13,"")</f>
        <v/>
      </c>
    </row>
    <row r="15">
      <c r="A15" s="7" t="inlineStr">
        <is>
          <t>ستون «سود مشارکت هر سفارش» به برگهٔ «سود سفارش» وصل است؛ اگر کانالی محصول متفاوتی می‌فروشد، همان سلول را با عدد خودتان جایگزین کنید.</t>
        </is>
      </c>
    </row>
    <row r="16">
      <c r="A16" s="7" t="inlineStr">
        <is>
          <t>CAC مورد انتظار را از تاریخچهٔ خودتان بگیرید، نه از اعداد شنیده‌شده؛ ROI منفی یعنی کانال با این فرض‌ها هزینه‌اش را برنمی‌گرداند.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6"/>
  <sheetViews>
    <sheetView rightToLeft="1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90" customWidth="1" min="3" max="3"/>
    <col width="16" customWidth="1" min="4" max="4"/>
    <col width="14" customWidth="1" min="5" max="5"/>
    <col width="14" customWidth="1" min="6" max="6"/>
    <col width="22" customWidth="1" min="7" max="7"/>
    <col width="24" customWidth="1" min="8" max="8"/>
    <col width="10" customWidth="1" min="9" max="9"/>
    <col width="14" customWidth="1" min="10" max="10"/>
  </cols>
  <sheetData>
    <row r="1">
      <c r="A1" s="19" t="inlineStr">
        <is>
          <t>مثال فرضی — این اعداد ساختگی‌اند و فقط برای نمایش نحوهٔ کار فرمول‌ها آمده‌اند.</t>
        </is>
      </c>
    </row>
    <row r="3">
      <c r="A3" s="2" t="inlineStr">
        <is>
          <t>یک محصول فرضی</t>
        </is>
      </c>
    </row>
    <row r="4" ht="30" customHeight="1">
      <c r="A4" s="4" t="inlineStr">
        <is>
          <t>ورودی</t>
        </is>
      </c>
      <c r="B4" s="4" t="inlineStr">
        <is>
          <t>مقدار</t>
        </is>
      </c>
      <c r="C4" s="4" t="inlineStr">
        <is>
          <t>توضیح</t>
        </is>
      </c>
    </row>
    <row r="5">
      <c r="A5" s="6" t="inlineStr">
        <is>
          <t>قیمت فروش (P)</t>
        </is>
      </c>
      <c r="B5" s="8" t="n">
        <v>1800000</v>
      </c>
      <c r="C5" s="3" t="inlineStr">
        <is>
          <t>قیمت روی برچسب، پیش از تخفیف.</t>
        </is>
      </c>
    </row>
    <row r="6">
      <c r="A6" s="6" t="inlineStr">
        <is>
          <t>تخفیف (D)</t>
        </is>
      </c>
      <c r="B6" s="8" t="n">
        <v>150000</v>
      </c>
      <c r="C6" s="3" t="inlineStr">
        <is>
          <t>تخفیف این سفارش به تومان.</t>
        </is>
      </c>
    </row>
    <row r="7">
      <c r="A7" s="6" t="inlineStr">
        <is>
          <t>هزینهٔ ارسال دریافتی از مشتری (S_c)</t>
        </is>
      </c>
      <c r="B7" s="8" t="n">
        <v>60000</v>
      </c>
      <c r="C7" s="3" t="inlineStr">
        <is>
          <t>مبلغی که بابت ارسال از مشتری می‌گیرید و عیناً به پیک می‌دهید؛ فقط کارمزد درگاه روی آن می‌ماند.</t>
        </is>
      </c>
    </row>
    <row r="8">
      <c r="A8" s="6" t="inlineStr">
        <is>
          <t>بهای تمام‌شدهٔ کالا</t>
        </is>
      </c>
      <c r="B8" s="8" t="n">
        <v>1050000</v>
      </c>
      <c r="C8" s="3" t="inlineStr">
        <is>
          <t>قیمت خرید یا تولید همین یک واحد.</t>
        </is>
      </c>
    </row>
    <row r="9">
      <c r="A9" s="6" t="inlineStr">
        <is>
          <t>بسته‌بندی و سایر هزینه‌های متغیر</t>
        </is>
      </c>
      <c r="B9" s="8" t="n">
        <v>45000</v>
      </c>
      <c r="C9" s="3" t="inlineStr">
        <is>
          <t>هر هزینه‌ای که با همین سفارش می‌آید و می‌رود؛ هزینهٔ ثابت اینجا نیست.</t>
        </is>
      </c>
    </row>
    <row r="10">
      <c r="A10" s="6" t="inlineStr">
        <is>
          <t>نرخ کمیسیون بازارگاه (c)</t>
        </is>
      </c>
      <c r="B10" s="9" t="n">
        <v>0.09</v>
      </c>
      <c r="C10" s="3" t="inlineStr">
        <is>
          <t>روی درآمد خالص محاسبه می‌شود؛ 0.09 یعنی ۹٪.</t>
        </is>
      </c>
    </row>
    <row r="11">
      <c r="A11" s="6" t="inlineStr">
        <is>
          <t>نرخ کارمزد درگاه (g)</t>
        </is>
      </c>
      <c r="B11" s="9" t="n">
        <v>0.015</v>
      </c>
      <c r="C11" s="3" t="inlineStr">
        <is>
          <t>روی کل مبلغ وصول‌شده (درآمد خالص + ارسال دریافتی).</t>
        </is>
      </c>
    </row>
    <row r="12">
      <c r="A12" s="6" t="inlineStr">
        <is>
          <t>نرخ مرجوعی (r)</t>
        </is>
      </c>
      <c r="B12" s="9" t="n">
        <v>0.06</v>
      </c>
      <c r="C12" s="3" t="inlineStr">
        <is>
          <t>سهم سفارش‌هایی که برمی‌گردند؛ 0.05 یعنی ۵٪.</t>
        </is>
      </c>
    </row>
    <row r="13">
      <c r="A13" s="6" t="inlineStr">
        <is>
          <t>سهم بازیافت کالا در مرجوعی</t>
        </is>
      </c>
      <c r="B13" s="9" t="n">
        <v>0.7</v>
      </c>
      <c r="C13" s="3" t="inlineStr">
        <is>
          <t>چه سهمی از بهای تمام‌شدهٔ کالای برگشتی دوباره قابل فروش است؛ 1 یعنی همه.</t>
        </is>
      </c>
    </row>
    <row r="14">
      <c r="A14" s="6" t="inlineStr">
        <is>
          <t>هزینهٔ لجستیک هر مرجوعی (L)</t>
        </is>
      </c>
      <c r="B14" s="8" t="n">
        <v>80000</v>
      </c>
      <c r="C14" s="3" t="inlineStr">
        <is>
          <t>هزینهٔ برگشت و بررسی یک سفارش مرجوعی.</t>
        </is>
      </c>
    </row>
    <row r="16" ht="30" customHeight="1">
      <c r="A16" s="4" t="inlineStr">
        <is>
          <t>محاسبه</t>
        </is>
      </c>
      <c r="B16" s="4" t="inlineStr">
        <is>
          <t>مقدار</t>
        </is>
      </c>
      <c r="C16" s="4" t="inlineStr">
        <is>
          <t>فرمول</t>
        </is>
      </c>
    </row>
    <row r="17">
      <c r="A17" s="6" t="inlineStr">
        <is>
          <t>درآمد خالص (S)</t>
        </is>
      </c>
      <c r="B17" s="10">
        <f>IF(B5="","",B5-B6)</f>
        <v/>
      </c>
      <c r="C17" s="3" t="inlineStr">
        <is>
          <t>S = P − D</t>
        </is>
      </c>
    </row>
    <row r="18">
      <c r="A18" s="6" t="inlineStr">
        <is>
          <t>مبلغ وصول‌شده</t>
        </is>
      </c>
      <c r="B18" s="10">
        <f>IF(B17="","",B17+B7)</f>
        <v/>
      </c>
      <c r="C18" s="3" t="inlineStr">
        <is>
          <t>S + S_c</t>
        </is>
      </c>
    </row>
    <row r="19">
      <c r="A19" s="6" t="inlineStr">
        <is>
          <t>کمیسیون بازارگاه</t>
        </is>
      </c>
      <c r="B19" s="10">
        <f>IF(B17="","",B10*B17)</f>
        <v/>
      </c>
      <c r="C19" s="3" t="inlineStr">
        <is>
          <t>c × S</t>
        </is>
      </c>
    </row>
    <row r="20">
      <c r="A20" s="6" t="inlineStr">
        <is>
          <t>کارمزد درگاه</t>
        </is>
      </c>
      <c r="B20" s="10">
        <f>IF(B17="","",B11*B18)</f>
        <v/>
      </c>
      <c r="C20" s="3" t="inlineStr">
        <is>
          <t>g × (S + S_c)</t>
        </is>
      </c>
    </row>
    <row r="21">
      <c r="A21" s="6" t="inlineStr">
        <is>
          <t>هزینهٔ متغیر سفارش (K)</t>
        </is>
      </c>
      <c r="B21" s="10">
        <f>IF(B17="","",B8+B9)</f>
        <v/>
      </c>
      <c r="C21" s="3" t="inlineStr">
        <is>
          <t>بهای تمام‌شده + سایر متغیر</t>
        </is>
      </c>
    </row>
    <row r="22">
      <c r="A22" s="6" t="inlineStr">
        <is>
          <t>سود مشارکت پیش از مرجوعی</t>
        </is>
      </c>
      <c r="B22" s="10">
        <f>IF(B17="","",B17-B19-B20-B21)</f>
        <v/>
      </c>
      <c r="C22" s="3" t="inlineStr">
        <is>
          <t>S − c·S − g·(S + S_c) − K</t>
        </is>
      </c>
    </row>
    <row r="23">
      <c r="A23" s="6" t="inlineStr">
        <is>
          <t>مرجوعی: درآمد از دست‌رفته</t>
        </is>
      </c>
      <c r="B23" s="10">
        <f>IF(B17="","",B12*B17)</f>
        <v/>
      </c>
      <c r="C23" s="3" t="inlineStr">
        <is>
          <t>r × S — فرض ساده‌کننده: کمیسیون و کارمزد پس داده نمی‌شود؛ اگر بازارگاه شما پس می‌دهد، این سطر را r × (S − کمیسیون) کنید.</t>
        </is>
      </c>
    </row>
    <row r="24">
      <c r="A24" s="6" t="inlineStr">
        <is>
          <t>مرجوعی: کالای بازیافت‌شده</t>
        </is>
      </c>
      <c r="B24" s="10">
        <f>IF(B17="","",B12*B13*B8)</f>
        <v/>
      </c>
      <c r="C24" s="3" t="inlineStr">
        <is>
          <t>r × سهم بازیافت × بهای تمام‌شده (به سود برمی‌گردد)</t>
        </is>
      </c>
    </row>
    <row r="25">
      <c r="A25" s="6" t="inlineStr">
        <is>
          <t>مرجوعی: لجستیک برگشت</t>
        </is>
      </c>
      <c r="B25" s="10">
        <f>IF(B17="","",B12*B14)</f>
        <v/>
      </c>
      <c r="C25" s="3" t="inlineStr">
        <is>
          <t>r × L</t>
        </is>
      </c>
    </row>
    <row r="26">
      <c r="A26" s="11" t="inlineStr">
        <is>
          <t>سود مشارکت مورد انتظار هر سفارش</t>
        </is>
      </c>
      <c r="B26" s="12">
        <f>IF(B17="","",B22-B23+B24-B25)</f>
        <v/>
      </c>
      <c r="C26" s="3" t="inlineStr">
        <is>
          <t>پیش از مرجوعی − از دست‌رفته + بازیافت − لجستیک</t>
        </is>
      </c>
    </row>
    <row r="27">
      <c r="A27" s="11" t="inlineStr">
        <is>
          <t>حاشیهٔ مشارکت</t>
        </is>
      </c>
      <c r="B27" s="13">
        <f>IFERROR(B26/B17,"")</f>
        <v/>
      </c>
      <c r="C27" s="3" t="inlineStr">
        <is>
          <t>سود مشارکت ÷ درآمد خالص</t>
        </is>
      </c>
    </row>
    <row r="28">
      <c r="A28" s="11" t="inlineStr">
        <is>
          <t>قیمت سربه‌سر (درآمد خالص، پیش از مرجوعی)</t>
        </is>
      </c>
      <c r="B28" s="12">
        <f>IFERROR((B21+B11*B7)/(1-B10-B11),"")</f>
        <v/>
      </c>
      <c r="C28" s="3" t="inlineStr">
        <is>
          <t>(K + g·S_c) ÷ (1 − c − g) — درآمد خالصی که سود مشارکت پیش از مرجوعی را صفر می‌کند</t>
        </is>
      </c>
    </row>
    <row r="29">
      <c r="A29" s="11" t="inlineStr">
        <is>
          <t>قیمت سربه‌سر (درآمد خالص، پس از مرجوعی)</t>
        </is>
      </c>
      <c r="B29" s="12">
        <f>IFERROR((B21+B11*B7+B12*B14-B12*B13*B8)/(1-B10-B11-B12),"")</f>
        <v/>
      </c>
      <c r="C29" s="3" t="inlineStr">
        <is>
          <t>(K + g·S_c + r·L − r·بازیافت·بهای تمام‌شده) ÷ (1 − c − g − r) — درآمد خالصی که سود مشارکت مورد انتظار را صفر می‌کند؛ همان تعریف ابزار آنلاین سایت</t>
        </is>
      </c>
    </row>
    <row r="30">
      <c r="A30" s="6" t="inlineStr">
        <is>
          <t>فاصله تا سربه‌سر (پس از مرجوعی)</t>
        </is>
      </c>
      <c r="B30" s="14">
        <f>IFERROR((B17-B29)/B17,"")</f>
        <v/>
      </c>
      <c r="C30" s="3" t="inlineStr">
        <is>
          <t>(S − سربه‌سر پس از مرجوعی) ÷ S؛ منفی یعنی زیر سربه‌سر می‌فروشید.</t>
        </is>
      </c>
    </row>
    <row r="32">
      <c r="A32" s="7" t="inlineStr">
        <is>
          <t>ساده‌سازی نسبت به ابزار آنلاین: هزینهٔ ارسال پرداختی به پیک برابر ارسال دریافتی از مشتری فرض شده (عبور کامل)؛ هزینهٔ تبلیغ هر سفارش و کارمزد ثابت پلتفرم ورودی جداگانه ندارند — اگر دارید، به «بسته‌بندی و سایر هزینه‌های متغیر» اضافه کنید.</t>
        </is>
      </c>
    </row>
    <row r="33">
      <c r="A33" s="2" t="inlineStr">
        <is>
          <t>چند کانال فرضی</t>
        </is>
      </c>
    </row>
    <row r="34" ht="30" customHeight="1">
      <c r="A34" s="4" t="inlineStr">
        <is>
          <t>کانال</t>
        </is>
      </c>
      <c r="B34" s="4" t="inlineStr">
        <is>
          <t>بودجه (تومان)</t>
        </is>
      </c>
      <c r="C34" s="4" t="inlineStr">
        <is>
          <t>CAC مورد انتظار (تومان)</t>
        </is>
      </c>
      <c r="D34" s="4" t="inlineStr">
        <is>
          <t>مشتری جدید مورد انتظار</t>
        </is>
      </c>
      <c r="E34" s="4" t="inlineStr">
        <is>
          <t>سفارش به ازای هر مشتری</t>
        </is>
      </c>
      <c r="F34" s="4" t="inlineStr">
        <is>
          <t>سفارش مورد انتظار</t>
        </is>
      </c>
      <c r="G34" s="4" t="inlineStr">
        <is>
          <t>سود مشارکت هر سفارش (تومان)</t>
        </is>
      </c>
      <c r="H34" s="4" t="inlineStr">
        <is>
          <t>سود مشارکت مورد انتظار (تومان)</t>
        </is>
      </c>
      <c r="I34" s="4" t="inlineStr">
        <is>
          <t>ROI</t>
        </is>
      </c>
      <c r="J34" s="4" t="inlineStr">
        <is>
          <t>بازگشت هر تومان</t>
        </is>
      </c>
    </row>
    <row r="35">
      <c r="A35" s="20" t="inlineStr">
        <is>
          <t>جستجوی پولی</t>
        </is>
      </c>
      <c r="B35" s="8" t="n">
        <v>120000000</v>
      </c>
      <c r="C35" s="8" t="n">
        <v>250000</v>
      </c>
      <c r="D35" s="10">
        <f>IFERROR(B35/C35,"")</f>
        <v/>
      </c>
      <c r="E35" s="16" t="n">
        <v>1.4</v>
      </c>
      <c r="F35" s="10">
        <f>IF(D35="","",D35*E35)</f>
        <v/>
      </c>
      <c r="G35" s="10">
        <f>IF(A35="","",B26)</f>
        <v/>
      </c>
      <c r="H35" s="10">
        <f>IF(F35="","",F35*G35)</f>
        <v/>
      </c>
      <c r="I35" s="14">
        <f>IFERROR((H35-B35)/B35,"")</f>
        <v/>
      </c>
      <c r="J35" s="17">
        <f>IFERROR(H35/B35,"")</f>
        <v/>
      </c>
    </row>
    <row r="36">
      <c r="A36" s="20" t="inlineStr">
        <is>
          <t>شبکهٔ اجتماعی</t>
        </is>
      </c>
      <c r="B36" s="8" t="n">
        <v>90000000</v>
      </c>
      <c r="C36" s="8" t="n">
        <v>320000</v>
      </c>
      <c r="D36" s="10">
        <f>IFERROR(B36/C36,"")</f>
        <v/>
      </c>
      <c r="E36" s="16" t="n">
        <v>1.2</v>
      </c>
      <c r="F36" s="10">
        <f>IF(D36="","",D36*E36)</f>
        <v/>
      </c>
      <c r="G36" s="10">
        <f>IF(A36="","",B26)</f>
        <v/>
      </c>
      <c r="H36" s="10">
        <f>IF(F36="","",F36*G36)</f>
        <v/>
      </c>
      <c r="I36" s="14">
        <f>IFERROR((H36-B36)/B36,"")</f>
        <v/>
      </c>
      <c r="J36" s="17">
        <f>IFERROR(H36/B36,"")</f>
        <v/>
      </c>
    </row>
    <row r="37">
      <c r="A37" s="20" t="inlineStr">
        <is>
          <t>اینفلوئنسر</t>
        </is>
      </c>
      <c r="B37" s="8" t="n">
        <v>60000000</v>
      </c>
      <c r="C37" s="8" t="n">
        <v>410000</v>
      </c>
      <c r="D37" s="10">
        <f>IFERROR(B37/C37,"")</f>
        <v/>
      </c>
      <c r="E37" s="16" t="n">
        <v>1.1</v>
      </c>
      <c r="F37" s="10">
        <f>IF(D37="","",D37*E37)</f>
        <v/>
      </c>
      <c r="G37" s="10">
        <f>IF(A37="","",B26)</f>
        <v/>
      </c>
      <c r="H37" s="10">
        <f>IF(F37="","",F37*G37)</f>
        <v/>
      </c>
      <c r="I37" s="14">
        <f>IFERROR((H37-B37)/B37,"")</f>
        <v/>
      </c>
      <c r="J37" s="17">
        <f>IFERROR(H37/B37,"")</f>
        <v/>
      </c>
    </row>
    <row r="38">
      <c r="A38" s="20" t="inlineStr">
        <is>
          <t>پیامک به مشتریان قبلی</t>
        </is>
      </c>
      <c r="B38" s="8" t="n">
        <v>15000000</v>
      </c>
      <c r="C38" s="8" t="n">
        <v>90000</v>
      </c>
      <c r="D38" s="10">
        <f>IFERROR(B38/C38,"")</f>
        <v/>
      </c>
      <c r="E38" s="16" t="n">
        <v>1.6</v>
      </c>
      <c r="F38" s="10">
        <f>IF(D38="","",D38*E38)</f>
        <v/>
      </c>
      <c r="G38" s="10">
        <f>IF(A38="","",B26)</f>
        <v/>
      </c>
      <c r="H38" s="10">
        <f>IF(F38="","",F38*G38)</f>
        <v/>
      </c>
      <c r="I38" s="14">
        <f>IFERROR((H38-B38)/B38,"")</f>
        <v/>
      </c>
      <c r="J38" s="17">
        <f>IFERROR(H38/B38,"")</f>
        <v/>
      </c>
    </row>
    <row r="39">
      <c r="A39" s="15" t="n"/>
      <c r="B39" s="8" t="n"/>
      <c r="C39" s="8" t="n"/>
      <c r="D39" s="10">
        <f>IFERROR(B39/C39,"")</f>
        <v/>
      </c>
      <c r="E39" s="16" t="n"/>
      <c r="F39" s="10">
        <f>IF(D39="","",D39*E39)</f>
        <v/>
      </c>
      <c r="G39" s="10">
        <f>IF(A39="","",B26)</f>
        <v/>
      </c>
      <c r="H39" s="10">
        <f>IF(F39="","",F39*G39)</f>
        <v/>
      </c>
      <c r="I39" s="14">
        <f>IFERROR((H39-B39)/B39,"")</f>
        <v/>
      </c>
      <c r="J39" s="17">
        <f>IFERROR(H39/B39,"")</f>
        <v/>
      </c>
    </row>
    <row r="40">
      <c r="A40" s="15" t="n"/>
      <c r="B40" s="8" t="n"/>
      <c r="C40" s="8" t="n"/>
      <c r="D40" s="10">
        <f>IFERROR(B40/C40,"")</f>
        <v/>
      </c>
      <c r="E40" s="16" t="n"/>
      <c r="F40" s="10">
        <f>IF(D40="","",D40*E40)</f>
        <v/>
      </c>
      <c r="G40" s="10">
        <f>IF(A40="","",B26)</f>
        <v/>
      </c>
      <c r="H40" s="10">
        <f>IF(F40="","",F40*G40)</f>
        <v/>
      </c>
      <c r="I40" s="14">
        <f>IFERROR((H40-B40)/B40,"")</f>
        <v/>
      </c>
      <c r="J40" s="17">
        <f>IFERROR(H40/B40,"")</f>
        <v/>
      </c>
    </row>
    <row r="41">
      <c r="A41" s="15" t="n"/>
      <c r="B41" s="8" t="n"/>
      <c r="C41" s="8" t="n"/>
      <c r="D41" s="10">
        <f>IFERROR(B41/C41,"")</f>
        <v/>
      </c>
      <c r="E41" s="16" t="n"/>
      <c r="F41" s="10">
        <f>IF(D41="","",D41*E41)</f>
        <v/>
      </c>
      <c r="G41" s="10">
        <f>IF(A41="","",B26)</f>
        <v/>
      </c>
      <c r="H41" s="10">
        <f>IF(F41="","",F41*G41)</f>
        <v/>
      </c>
      <c r="I41" s="14">
        <f>IFERROR((H41-B41)/B41,"")</f>
        <v/>
      </c>
      <c r="J41" s="17">
        <f>IFERROR(H41/B41,"")</f>
        <v/>
      </c>
    </row>
    <row r="42">
      <c r="A42" s="15" t="n"/>
      <c r="B42" s="8" t="n"/>
      <c r="C42" s="8" t="n"/>
      <c r="D42" s="10">
        <f>IFERROR(B42/C42,"")</f>
        <v/>
      </c>
      <c r="E42" s="16" t="n"/>
      <c r="F42" s="10">
        <f>IF(D42="","",D42*E42)</f>
        <v/>
      </c>
      <c r="G42" s="10">
        <f>IF(A42="","",B26)</f>
        <v/>
      </c>
      <c r="H42" s="10">
        <f>IF(F42="","",F42*G42)</f>
        <v/>
      </c>
      <c r="I42" s="14">
        <f>IFERROR((H42-B42)/B42,"")</f>
        <v/>
      </c>
      <c r="J42" s="17">
        <f>IFERROR(H42/B42,"")</f>
        <v/>
      </c>
    </row>
    <row r="43">
      <c r="A43" s="11" t="inlineStr">
        <is>
          <t>جمع</t>
        </is>
      </c>
      <c r="B43" s="12">
        <f>IF(COUNT(B35:B42)=0,"",SUM(B35:B42))</f>
        <v/>
      </c>
      <c r="C43" s="10">
        <f>IFERROR(B43/D43,"")</f>
        <v/>
      </c>
      <c r="D43" s="12">
        <f>IF(COUNT(D35:D42)=0,"",SUM(D35:D42))</f>
        <v/>
      </c>
      <c r="F43" s="12">
        <f>IF(COUNT(F35:F42)=0,"",SUM(F35:F42))</f>
        <v/>
      </c>
      <c r="H43" s="12">
        <f>IF(COUNT(H35:H42)=0,"",SUM(H35:H42))</f>
        <v/>
      </c>
      <c r="I43" s="13">
        <f>IFERROR((H43-B43)/B43,"")</f>
        <v/>
      </c>
      <c r="J43" s="18">
        <f>IFERROR(H43/B43,"")</f>
        <v/>
      </c>
    </row>
    <row r="45">
      <c r="A45" s="7" t="inlineStr">
        <is>
          <t>ستون «سود مشارکت هر سفارش» به برگهٔ «سود سفارش» وصل است؛ اگر کانالی محصول متفاوتی می‌فروشد، همان سلول را با عدد خودتان جایگزین کنید.</t>
        </is>
      </c>
    </row>
    <row r="46">
      <c r="A46" s="7" t="inlineStr">
        <is>
          <t>CAC مورد انتظار را از تاریخچهٔ خودتان بگیرید، نه از اعداد شنیده‌شده؛ ROI منفی یعنی کانال با این فرض‌ها هزینه‌اش را برنمی‌گرداند.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2026-09-19T18:33:42Z</dcterms:created>
  <dcterms:modified xsi:type="dcterms:W3CDTF">2026-09-19T18:33:42Z</dcterms:modified>
</cp:coreProperties>
</file>